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5C42278-EB2A-471A-9B88-9C2B7E0B5C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8" r:id="rId1"/>
    <sheet name="MYP, MS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  <c r="V9" i="7"/>
  <c r="AQ10" i="8"/>
  <c r="AP10" i="8"/>
  <c r="AO10" i="8"/>
  <c r="AN10" i="8"/>
  <c r="AM10" i="8"/>
  <c r="AL10" i="8"/>
  <c r="AA10" i="8"/>
  <c r="Z10" i="8"/>
  <c r="Y10" i="8"/>
  <c r="X10" i="8"/>
  <c r="W10" i="8"/>
  <c r="V10" i="8"/>
  <c r="U10" i="8"/>
  <c r="O10" i="8"/>
  <c r="O15" i="8" s="1"/>
  <c r="O18" i="8" s="1"/>
  <c r="M10" i="8"/>
  <c r="L10" i="8"/>
  <c r="K10" i="8"/>
  <c r="J10" i="8"/>
  <c r="I10" i="8"/>
  <c r="I15" i="8" s="1"/>
  <c r="H10" i="8"/>
  <c r="H15" i="8" s="1"/>
  <c r="G10" i="8"/>
  <c r="G15" i="8" s="1"/>
  <c r="G18" i="8" s="1"/>
  <c r="F10" i="8"/>
  <c r="F15" i="8" s="1"/>
  <c r="F18" i="8" s="1"/>
  <c r="E10" i="8"/>
  <c r="E15" i="8" s="1"/>
  <c r="E18" i="8" s="1"/>
  <c r="I18" i="8" l="1"/>
  <c r="M15" i="8"/>
  <c r="L15" i="8"/>
  <c r="K18" i="8"/>
  <c r="D12" i="8"/>
  <c r="K15" i="8"/>
  <c r="H18" i="8"/>
  <c r="L18" i="8" s="1"/>
  <c r="N10" i="8"/>
  <c r="N15" i="8" s="1"/>
  <c r="N18" i="8" l="1"/>
  <c r="M18" i="8"/>
  <c r="AS9" i="7" l="1"/>
  <c r="AQ9" i="7"/>
  <c r="AP9" i="7"/>
  <c r="AO9" i="7"/>
  <c r="AN9" i="7"/>
  <c r="AM9" i="7"/>
  <c r="AG9" i="7"/>
  <c r="K14" i="7" s="1"/>
  <c r="AE9" i="7"/>
  <c r="I14" i="7" s="1"/>
  <c r="AD9" i="7"/>
  <c r="AC9" i="7"/>
  <c r="G14" i="7" s="1"/>
  <c r="AB9" i="7"/>
  <c r="AA9" i="7"/>
  <c r="E14" i="7" s="1"/>
  <c r="W9" i="7"/>
  <c r="U9" i="7"/>
  <c r="T9" i="7"/>
  <c r="S9" i="7"/>
  <c r="R9" i="7"/>
  <c r="Q9" i="7"/>
  <c r="K9" i="7"/>
  <c r="K13" i="7" s="1"/>
  <c r="I9" i="7"/>
  <c r="I13" i="7" s="1"/>
  <c r="I15" i="7" s="1"/>
  <c r="H9" i="7"/>
  <c r="H13" i="7" s="1"/>
  <c r="G9" i="7"/>
  <c r="G13" i="7" s="1"/>
  <c r="G15" i="7" s="1"/>
  <c r="F9" i="7"/>
  <c r="F13" i="7" s="1"/>
  <c r="E9" i="7"/>
  <c r="E13" i="7" s="1"/>
  <c r="AR9" i="7" l="1"/>
  <c r="E15" i="7"/>
  <c r="O15" i="7" s="1"/>
  <c r="K15" i="7"/>
  <c r="J15" i="7" s="1"/>
  <c r="F14" i="7"/>
  <c r="H14" i="7"/>
  <c r="M14" i="7" s="1"/>
  <c r="O14" i="7"/>
  <c r="J14" i="7"/>
  <c r="AF9" i="7"/>
  <c r="L14" i="7" l="1"/>
  <c r="N14" i="7"/>
  <c r="F15" i="7"/>
  <c r="H15" i="7"/>
  <c r="M15" i="7" s="1"/>
  <c r="N15" i="7" l="1"/>
  <c r="L15" i="7"/>
</calcChain>
</file>

<file path=xl/sharedStrings.xml><?xml version="1.0" encoding="utf-8"?>
<sst xmlns="http://schemas.openxmlformats.org/spreadsheetml/2006/main" count="191" uniqueCount="78">
  <si>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</si>
  <si>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</si>
  <si>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</si>
  <si>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</si>
  <si>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</si>
  <si>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</si>
  <si>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</si>
  <si>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</si>
  <si>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</si>
  <si>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</si>
  <si>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</si>
  <si>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</si>
  <si>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</si>
  <si>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</si>
  <si>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</si>
  <si>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</si>
  <si>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</si>
  <si>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</si>
  <si>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</si>
  <si>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</si>
  <si>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</si>
  <si>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</si>
  <si>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</si>
  <si>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</si>
  <si>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</si>
  <si>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</si>
  <si>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 = Seinäjoen Maila-Jussit  (1932)</t>
  </si>
  <si>
    <t>Onni Risku</t>
  </si>
  <si>
    <t>9.5.2003   Seinäjoki</t>
  </si>
  <si>
    <t>NJ = Nurmon Jymy  (1925),  kasvattajaseura</t>
  </si>
  <si>
    <t>5.</t>
  </si>
  <si>
    <t>3.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</si>
  <si>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</si>
  <si>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</si>
  <si>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</si>
  <si>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</si>
  <si>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</si>
  <si>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</si>
  <si>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</si>
  <si>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</si>
  <si>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</si>
  <si>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</si>
  <si>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</si>
  <si>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</si>
  <si>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</si>
  <si>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</si>
  <si>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</si>
  <si>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</si>
  <si>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</si>
  <si>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</si>
  <si>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</si>
  <si>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</si>
  <si>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</si>
  <si>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</si>
  <si>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</si>
  <si>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JymyJussit</t>
  </si>
  <si>
    <t>9.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</si>
  <si>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</si>
  <si>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</si>
  <si>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</si>
  <si>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</si>
  <si>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</si>
  <si>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</si>
  <si>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</si>
  <si>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</si>
  <si>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</si>
  <si>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</si>
  <si>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</si>
  <si>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 xml:space="preserve">  17 v   8 kk   5 pv</t>
  </si>
  <si>
    <t>Lyöty</t>
  </si>
  <si>
    <t>Alempi loppusarja</t>
  </si>
  <si>
    <t>Tuotu</t>
  </si>
  <si>
    <t>KAIKKI</t>
  </si>
  <si>
    <t>Kunnari</t>
  </si>
  <si>
    <t>JymyJussit = Seinäjoen JymyJussit  (2012)</t>
  </si>
  <si>
    <t>25.07. 2022  PattU - JymyJussit  1-0  (1-0, 1-1)</t>
  </si>
  <si>
    <t>1.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</si>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</sst>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9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5" customWidth="1"/>
    <col min="3" max="3" width="6.140625" style="126" customWidth="1"/>
    <col min="4" max="4" width="11.7109375" style="125" customWidth="1"/>
    <col min="5" max="12" width="5.7109375" style="126" customWidth="1"/>
    <col min="13" max="13" width="6" style="126" customWidth="1"/>
    <col min="14" max="14" width="8.85546875" style="126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6" customWidth="1"/>
    <col min="26" max="26" width="9.28515625" style="126" customWidth="1"/>
    <col min="27" max="27" width="0.7109375" style="126" customWidth="1"/>
    <col min="28" max="31" width="6.7109375" style="126" customWidth="1"/>
    <col min="32" max="32" width="0.7109375" style="126" customWidth="1"/>
    <col min="33" max="33" width="15.7109375" style="126" customWidth="1"/>
    <col min="34" max="34" width="12.7109375" style="126" customWidth="1"/>
    <col min="35" max="35" width="12.42578125" style="126" customWidth="1"/>
    <col min="36" max="36" width="11.5703125" style="126" customWidth="1"/>
    <col min="37" max="37" width="0.7109375" style="126" customWidth="1"/>
    <col min="38" max="40" width="6.7109375" style="126" customWidth="1"/>
    <col min="41" max="43" width="4.7109375" style="126" customWidth="1"/>
    <col min="44" max="44" width="51.42578125" customWidth="1"/>
  </cols>
  <sheetData>
    <row r="1" spans="1:44" ht="17.25" customHeight="1" x14ac:dyDescent="0.25">
      <c r="A1" s="71"/>
      <c r="B1" s="39" t="s">
        <v>27</v>
      </c>
      <c r="C1" s="2"/>
      <c r="D1" s="3"/>
      <c r="E1" s="4" t="s">
        <v>28</v>
      </c>
      <c r="F1" s="4"/>
      <c r="G1" s="22"/>
      <c r="H1" s="22"/>
      <c r="I1" s="23"/>
      <c r="J1" s="23"/>
      <c r="K1" s="23"/>
      <c r="L1" s="22"/>
      <c r="M1" s="23"/>
      <c r="N1" s="23"/>
      <c r="O1" s="23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2"/>
    </row>
    <row r="2" spans="1:44" s="75" customFormat="1" ht="15" customHeight="1" x14ac:dyDescent="0.25">
      <c r="A2" s="73"/>
      <c r="B2" s="39" t="s">
        <v>15</v>
      </c>
      <c r="C2" s="2"/>
      <c r="D2" s="3"/>
      <c r="E2" s="8" t="s">
        <v>7</v>
      </c>
      <c r="F2" s="21"/>
      <c r="G2" s="21"/>
      <c r="H2" s="21"/>
      <c r="I2" s="27" t="s">
        <v>33</v>
      </c>
      <c r="J2" s="11"/>
      <c r="K2" s="21"/>
      <c r="L2" s="21"/>
      <c r="M2" s="21"/>
      <c r="N2" s="9"/>
      <c r="O2" s="6"/>
      <c r="P2" s="28" t="s">
        <v>34</v>
      </c>
      <c r="Q2" s="21"/>
      <c r="R2" s="21"/>
      <c r="S2" s="27"/>
      <c r="T2" s="6"/>
      <c r="U2" s="28" t="s">
        <v>35</v>
      </c>
      <c r="V2" s="21"/>
      <c r="W2" s="21"/>
      <c r="X2" s="21"/>
      <c r="Y2" s="21"/>
      <c r="Z2" s="9"/>
      <c r="AA2" s="6"/>
      <c r="AB2" s="17" t="s">
        <v>36</v>
      </c>
      <c r="AC2" s="28"/>
      <c r="AD2" s="21"/>
      <c r="AE2" s="27"/>
      <c r="AF2" s="6"/>
      <c r="AG2" s="17" t="s">
        <v>37</v>
      </c>
      <c r="AH2" s="21"/>
      <c r="AI2" s="21"/>
      <c r="AJ2" s="9"/>
      <c r="AK2" s="6"/>
      <c r="AL2" s="17" t="s">
        <v>38</v>
      </c>
      <c r="AM2" s="28"/>
      <c r="AN2" s="21"/>
      <c r="AO2" s="74" t="s">
        <v>39</v>
      </c>
      <c r="AP2" s="21"/>
      <c r="AQ2" s="9"/>
      <c r="AR2" s="72"/>
    </row>
    <row r="3" spans="1:44" s="75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72"/>
    </row>
    <row r="4" spans="1:44" s="75" customFormat="1" ht="15" customHeight="1" x14ac:dyDescent="0.25">
      <c r="A4" s="73"/>
      <c r="B4" s="76">
        <v>2019</v>
      </c>
      <c r="C4" s="76" t="s">
        <v>25</v>
      </c>
      <c r="D4" s="77" t="s">
        <v>19</v>
      </c>
      <c r="E4" s="19"/>
      <c r="F4" s="77" t="s">
        <v>54</v>
      </c>
      <c r="G4" s="30"/>
      <c r="H4" s="29"/>
      <c r="I4" s="77"/>
      <c r="J4" s="77"/>
      <c r="K4" s="77"/>
      <c r="L4" s="77"/>
      <c r="M4" s="76"/>
      <c r="N4" s="76"/>
      <c r="O4" s="20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8"/>
      <c r="AH4" s="78"/>
      <c r="AI4" s="78"/>
      <c r="AJ4" s="78"/>
      <c r="AK4" s="10"/>
      <c r="AL4" s="12"/>
      <c r="AM4" s="78"/>
      <c r="AN4" s="13"/>
      <c r="AO4" s="13"/>
      <c r="AP4" s="14"/>
      <c r="AQ4" s="12"/>
      <c r="AR4" s="72"/>
    </row>
    <row r="5" spans="1:44" s="75" customFormat="1" ht="15" customHeight="1" x14ac:dyDescent="0.25">
      <c r="A5" s="73"/>
      <c r="B5" s="76">
        <v>2020</v>
      </c>
      <c r="C5" s="76" t="s">
        <v>30</v>
      </c>
      <c r="D5" s="77" t="s">
        <v>19</v>
      </c>
      <c r="E5" s="19"/>
      <c r="F5" s="77" t="s">
        <v>54</v>
      </c>
      <c r="G5" s="30"/>
      <c r="H5" s="29"/>
      <c r="I5" s="77"/>
      <c r="J5" s="77"/>
      <c r="K5" s="77"/>
      <c r="L5" s="77"/>
      <c r="M5" s="76"/>
      <c r="N5" s="76"/>
      <c r="O5" s="20"/>
      <c r="P5" s="7"/>
      <c r="Q5" s="7"/>
      <c r="R5" s="7"/>
      <c r="S5" s="7"/>
      <c r="T5" s="72"/>
      <c r="U5" s="12"/>
      <c r="V5" s="12"/>
      <c r="W5" s="13"/>
      <c r="X5" s="12"/>
      <c r="Y5" s="12"/>
      <c r="Z5" s="62"/>
      <c r="AA5" s="18"/>
      <c r="AB5" s="7"/>
      <c r="AC5" s="7"/>
      <c r="AD5" s="7"/>
      <c r="AE5" s="7"/>
      <c r="AF5" s="10"/>
      <c r="AG5" s="78"/>
      <c r="AH5" s="78"/>
      <c r="AI5" s="78"/>
      <c r="AJ5" s="78"/>
      <c r="AK5" s="10"/>
      <c r="AL5" s="12"/>
      <c r="AM5" s="78"/>
      <c r="AN5" s="13"/>
      <c r="AO5" s="13"/>
      <c r="AP5" s="14"/>
      <c r="AQ5" s="12"/>
      <c r="AR5" s="72"/>
    </row>
    <row r="6" spans="1:44" s="75" customFormat="1" ht="15" customHeight="1" x14ac:dyDescent="0.25">
      <c r="A6" s="73"/>
      <c r="B6" s="76">
        <v>2021</v>
      </c>
      <c r="C6" s="76" t="s">
        <v>25</v>
      </c>
      <c r="D6" s="77" t="s">
        <v>19</v>
      </c>
      <c r="E6" s="19"/>
      <c r="F6" s="77" t="s">
        <v>54</v>
      </c>
      <c r="G6" s="30"/>
      <c r="H6" s="29"/>
      <c r="I6" s="77"/>
      <c r="J6" s="77"/>
      <c r="K6" s="77"/>
      <c r="L6" s="77"/>
      <c r="M6" s="76"/>
      <c r="N6" s="76"/>
      <c r="O6" s="20"/>
      <c r="P6" s="7"/>
      <c r="Q6" s="7"/>
      <c r="R6" s="7"/>
      <c r="S6" s="7"/>
      <c r="T6" s="72"/>
      <c r="U6" s="12"/>
      <c r="V6" s="12"/>
      <c r="W6" s="13"/>
      <c r="X6" s="12"/>
      <c r="Y6" s="12"/>
      <c r="Z6" s="62"/>
      <c r="AA6" s="18"/>
      <c r="AB6" s="7"/>
      <c r="AC6" s="7"/>
      <c r="AD6" s="7"/>
      <c r="AE6" s="7"/>
      <c r="AF6" s="10"/>
      <c r="AG6" s="78"/>
      <c r="AH6" s="78"/>
      <c r="AI6" s="78"/>
      <c r="AJ6" s="78"/>
      <c r="AK6" s="10"/>
      <c r="AL6" s="12"/>
      <c r="AM6" s="78"/>
      <c r="AN6" s="13"/>
      <c r="AO6" s="13"/>
      <c r="AP6" s="14"/>
      <c r="AQ6" s="12"/>
      <c r="AR6" s="72"/>
    </row>
    <row r="7" spans="1:44" s="75" customFormat="1" ht="15" customHeight="1" x14ac:dyDescent="0.25">
      <c r="A7" s="73"/>
      <c r="B7" s="76">
        <v>2022</v>
      </c>
      <c r="C7" s="76" t="s">
        <v>76</v>
      </c>
      <c r="D7" s="77" t="s">
        <v>19</v>
      </c>
      <c r="E7" s="19"/>
      <c r="F7" s="77" t="s">
        <v>54</v>
      </c>
      <c r="G7" s="30"/>
      <c r="H7" s="29"/>
      <c r="I7" s="77"/>
      <c r="J7" s="77"/>
      <c r="K7" s="77"/>
      <c r="L7" s="77"/>
      <c r="M7" s="76"/>
      <c r="N7" s="76"/>
      <c r="O7" s="20"/>
      <c r="P7" s="7"/>
      <c r="Q7" s="7"/>
      <c r="R7" s="7"/>
      <c r="S7" s="7"/>
      <c r="T7" s="72"/>
      <c r="U7" s="12"/>
      <c r="V7" s="12"/>
      <c r="W7" s="13"/>
      <c r="X7" s="12"/>
      <c r="Y7" s="12"/>
      <c r="Z7" s="62"/>
      <c r="AA7" s="18"/>
      <c r="AB7" s="7"/>
      <c r="AC7" s="7"/>
      <c r="AD7" s="7"/>
      <c r="AE7" s="7"/>
      <c r="AF7" s="10"/>
      <c r="AG7" s="78"/>
      <c r="AH7" s="78"/>
      <c r="AI7" s="78"/>
      <c r="AJ7" s="78"/>
      <c r="AK7" s="10"/>
      <c r="AL7" s="12"/>
      <c r="AM7" s="78"/>
      <c r="AN7" s="13"/>
      <c r="AO7" s="13"/>
      <c r="AP7" s="14"/>
      <c r="AQ7" s="12"/>
      <c r="AR7" s="72"/>
    </row>
    <row r="8" spans="1:44" s="75" customFormat="1" ht="15" customHeight="1" x14ac:dyDescent="0.25">
      <c r="A8" s="73"/>
      <c r="B8" s="12">
        <v>2022</v>
      </c>
      <c r="C8" s="12" t="s">
        <v>56</v>
      </c>
      <c r="D8" s="78" t="s">
        <v>55</v>
      </c>
      <c r="E8" s="12">
        <v>4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56">
        <v>0</v>
      </c>
      <c r="O8" s="20">
        <v>4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62"/>
      <c r="AA8" s="10"/>
      <c r="AB8" s="7"/>
      <c r="AC8" s="7"/>
      <c r="AD8" s="7"/>
      <c r="AE8" s="7"/>
      <c r="AF8" s="10"/>
      <c r="AG8" s="78"/>
      <c r="AH8" s="78"/>
      <c r="AI8" s="78"/>
      <c r="AJ8" s="78"/>
      <c r="AK8" s="10"/>
      <c r="AL8" s="12"/>
      <c r="AM8" s="78"/>
      <c r="AN8" s="13"/>
      <c r="AO8" s="13"/>
      <c r="AP8" s="14"/>
      <c r="AQ8" s="12"/>
      <c r="AR8" s="72"/>
    </row>
    <row r="9" spans="1:44" s="75" customFormat="1" ht="15" customHeight="1" x14ac:dyDescent="0.25">
      <c r="A9" s="73"/>
      <c r="B9" s="131">
        <v>2023</v>
      </c>
      <c r="C9" s="131" t="s">
        <v>56</v>
      </c>
      <c r="D9" s="132" t="s">
        <v>19</v>
      </c>
      <c r="E9" s="131"/>
      <c r="F9" s="133" t="s">
        <v>77</v>
      </c>
      <c r="G9" s="134"/>
      <c r="H9" s="135"/>
      <c r="I9" s="131"/>
      <c r="J9" s="131"/>
      <c r="K9" s="131"/>
      <c r="L9" s="131"/>
      <c r="M9" s="134"/>
      <c r="N9" s="136"/>
      <c r="O9" s="20">
        <v>4</v>
      </c>
      <c r="P9" s="7"/>
      <c r="Q9" s="7"/>
      <c r="R9" s="7"/>
      <c r="S9" s="7"/>
      <c r="T9" s="10"/>
      <c r="U9" s="12"/>
      <c r="V9" s="12"/>
      <c r="W9" s="13"/>
      <c r="X9" s="12"/>
      <c r="Y9" s="12"/>
      <c r="Z9" s="62"/>
      <c r="AA9" s="10"/>
      <c r="AB9" s="7"/>
      <c r="AC9" s="7"/>
      <c r="AD9" s="7"/>
      <c r="AE9" s="7"/>
      <c r="AF9" s="10"/>
      <c r="AG9" s="78"/>
      <c r="AH9" s="78"/>
      <c r="AI9" s="78"/>
      <c r="AJ9" s="78"/>
      <c r="AK9" s="10"/>
      <c r="AL9" s="12"/>
      <c r="AM9" s="78"/>
      <c r="AN9" s="13"/>
      <c r="AO9" s="13"/>
      <c r="AP9" s="14"/>
      <c r="AQ9" s="12"/>
      <c r="AR9" s="72"/>
    </row>
    <row r="10" spans="1:44" s="75" customFormat="1" ht="15" customHeight="1" x14ac:dyDescent="0.25">
      <c r="A10" s="55"/>
      <c r="B10" s="54" t="s">
        <v>57</v>
      </c>
      <c r="C10" s="11"/>
      <c r="D10" s="9"/>
      <c r="E10" s="7">
        <f t="shared" ref="E10:M10" si="0">SUM(E4:E9)</f>
        <v>4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11">
        <f t="shared" si="0"/>
        <v>0</v>
      </c>
      <c r="N10" s="15">
        <f>PRODUCT(I10/O10)</f>
        <v>0</v>
      </c>
      <c r="O10" s="79">
        <f>SUM(O4:O9)</f>
        <v>8</v>
      </c>
      <c r="P10" s="40" t="s">
        <v>58</v>
      </c>
      <c r="Q10" s="40" t="s">
        <v>58</v>
      </c>
      <c r="R10" s="40" t="s">
        <v>58</v>
      </c>
      <c r="S10" s="40" t="s">
        <v>58</v>
      </c>
      <c r="T10" s="10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f>PRODUCT(N16)</f>
        <v>0</v>
      </c>
      <c r="AA10" s="80">
        <f>SUM(AA4:AA9)</f>
        <v>0</v>
      </c>
      <c r="AB10" s="40" t="s">
        <v>58</v>
      </c>
      <c r="AC10" s="40" t="s">
        <v>58</v>
      </c>
      <c r="AD10" s="40" t="s">
        <v>58</v>
      </c>
      <c r="AE10" s="40" t="s">
        <v>58</v>
      </c>
      <c r="AF10" s="10"/>
      <c r="AG10" s="40" t="s">
        <v>59</v>
      </c>
      <c r="AH10" s="40" t="s">
        <v>59</v>
      </c>
      <c r="AI10" s="40" t="s">
        <v>59</v>
      </c>
      <c r="AJ10" s="40" t="s">
        <v>59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2"/>
    </row>
    <row r="11" spans="1:44" s="75" customFormat="1" ht="15" customHeight="1" x14ac:dyDescent="0.25">
      <c r="A11" s="55"/>
      <c r="B11" s="1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81"/>
      <c r="O11" s="10"/>
      <c r="P11" s="17"/>
      <c r="Q11" s="28"/>
      <c r="R11" s="41"/>
      <c r="S11" s="42"/>
      <c r="T11" s="10"/>
      <c r="U11" s="7"/>
      <c r="V11" s="7"/>
      <c r="W11" s="7"/>
      <c r="X11" s="7"/>
      <c r="Y11" s="7"/>
      <c r="Z11" s="7"/>
      <c r="AA11" s="10"/>
      <c r="AB11" s="82"/>
      <c r="AC11" s="83"/>
      <c r="AD11" s="41"/>
      <c r="AE11" s="42"/>
      <c r="AF11" s="10"/>
      <c r="AG11" s="84">
        <v>0</v>
      </c>
      <c r="AH11" s="85">
        <v>0</v>
      </c>
      <c r="AI11" s="85">
        <v>0</v>
      </c>
      <c r="AJ11" s="86">
        <v>0</v>
      </c>
      <c r="AK11" s="10"/>
      <c r="AL11" s="11"/>
      <c r="AM11" s="21"/>
      <c r="AN11" s="21"/>
      <c r="AO11" s="21"/>
      <c r="AP11" s="21"/>
      <c r="AQ11" s="9"/>
      <c r="AR11" s="72"/>
    </row>
    <row r="12" spans="1:44" ht="15" customHeight="1" x14ac:dyDescent="0.25">
      <c r="A12" s="73"/>
      <c r="B12" s="1" t="s">
        <v>60</v>
      </c>
      <c r="C12" s="14"/>
      <c r="D12" s="87">
        <f>SUM(F10:H10)+((I10-F10-G10)/3)+(E10/3)+(AL10*25)+(AM10*25)+(AN10*10)+(AO10*25)+(AP10*20)+(AQ10*15)</f>
        <v>1.3333333333333333</v>
      </c>
      <c r="E12" s="16"/>
      <c r="F12" s="16"/>
      <c r="G12" s="16"/>
      <c r="H12" s="16"/>
      <c r="I12" s="16"/>
      <c r="J12" s="16"/>
      <c r="K12" s="16"/>
      <c r="L12" s="16"/>
      <c r="M12" s="16"/>
      <c r="N12" s="37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s="75" customFormat="1" ht="15" customHeight="1" x14ac:dyDescent="0.25">
      <c r="A13" s="7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7"/>
      <c r="O13" s="18"/>
      <c r="P13" s="18"/>
      <c r="Q13" s="18"/>
      <c r="R13" s="18"/>
      <c r="S13" s="18"/>
      <c r="T13" s="18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2"/>
    </row>
    <row r="14" spans="1:44" ht="15" customHeight="1" x14ac:dyDescent="0.25">
      <c r="A14" s="73"/>
      <c r="B14" s="17" t="s">
        <v>61</v>
      </c>
      <c r="C14" s="88"/>
      <c r="D14" s="88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62</v>
      </c>
      <c r="N14" s="7" t="s">
        <v>9</v>
      </c>
      <c r="O14" s="10"/>
      <c r="P14" s="50" t="s">
        <v>63</v>
      </c>
      <c r="Q14" s="3"/>
      <c r="R14" s="3"/>
      <c r="S14" s="3"/>
      <c r="T14" s="89"/>
      <c r="U14" s="89"/>
      <c r="V14" s="89"/>
      <c r="W14" s="89"/>
      <c r="X14" s="89"/>
      <c r="Y14" s="3"/>
      <c r="Z14" s="3"/>
      <c r="AA14" s="3"/>
      <c r="AB14" s="89"/>
      <c r="AC14" s="89"/>
      <c r="AD14" s="3"/>
      <c r="AE14" s="51"/>
      <c r="AF14" s="10"/>
      <c r="AG14" s="50" t="s">
        <v>64</v>
      </c>
      <c r="AH14" s="3"/>
      <c r="AI14" s="3"/>
      <c r="AJ14" s="3"/>
      <c r="AK14" s="3"/>
      <c r="AL14" s="2" t="s">
        <v>65</v>
      </c>
      <c r="AM14" s="3"/>
      <c r="AN14" s="3"/>
      <c r="AO14" s="3"/>
      <c r="AP14" s="3"/>
      <c r="AQ14" s="51"/>
      <c r="AR14" s="72"/>
    </row>
    <row r="15" spans="1:44" ht="15" customHeight="1" x14ac:dyDescent="0.25">
      <c r="A15" s="73"/>
      <c r="B15" s="50" t="s">
        <v>7</v>
      </c>
      <c r="C15" s="3"/>
      <c r="D15" s="51"/>
      <c r="E15" s="12">
        <f>PRODUCT(E10)</f>
        <v>4</v>
      </c>
      <c r="F15" s="12">
        <f>PRODUCT(F10)</f>
        <v>0</v>
      </c>
      <c r="G15" s="12">
        <f>PRODUCT(G10)</f>
        <v>0</v>
      </c>
      <c r="H15" s="12">
        <f>PRODUCT(H10)</f>
        <v>0</v>
      </c>
      <c r="I15" s="12">
        <f>PRODUCT(I10)</f>
        <v>0</v>
      </c>
      <c r="J15" s="16"/>
      <c r="K15" s="90">
        <f>PRODUCT((F15+G15)/E15)</f>
        <v>0</v>
      </c>
      <c r="L15" s="90">
        <f>PRODUCT(H15/E15)</f>
        <v>0</v>
      </c>
      <c r="M15" s="90">
        <f>PRODUCT(I15/E15)</f>
        <v>0</v>
      </c>
      <c r="N15" s="56">
        <f>PRODUCT(N10)</f>
        <v>0</v>
      </c>
      <c r="O15" s="10">
        <f>PRODUCT(O10)</f>
        <v>8</v>
      </c>
      <c r="P15" s="47" t="s">
        <v>66</v>
      </c>
      <c r="Q15" s="91"/>
      <c r="R15" s="48" t="s">
        <v>75</v>
      </c>
      <c r="S15" s="48"/>
      <c r="T15" s="48"/>
      <c r="U15" s="48"/>
      <c r="V15" s="48"/>
      <c r="W15" s="48"/>
      <c r="X15" s="48"/>
      <c r="Y15" s="92"/>
      <c r="Z15" s="93"/>
      <c r="AA15" s="93"/>
      <c r="AB15" s="92" t="s">
        <v>67</v>
      </c>
      <c r="AC15" s="48"/>
      <c r="AD15" s="94" t="s">
        <v>68</v>
      </c>
      <c r="AE15" s="94"/>
      <c r="AF15" s="10"/>
      <c r="AG15" s="47" t="s">
        <v>66</v>
      </c>
      <c r="AH15" s="48"/>
      <c r="AI15" s="48"/>
      <c r="AJ15" s="93"/>
      <c r="AK15" s="93"/>
      <c r="AL15" s="93"/>
      <c r="AM15" s="93"/>
      <c r="AN15" s="95"/>
      <c r="AO15" s="93"/>
      <c r="AP15" s="93"/>
      <c r="AQ15" s="94"/>
      <c r="AR15" s="72"/>
    </row>
    <row r="16" spans="1:44" ht="15" customHeight="1" x14ac:dyDescent="0.25">
      <c r="A16" s="73"/>
      <c r="B16" s="96" t="s">
        <v>35</v>
      </c>
      <c r="C16" s="97"/>
      <c r="D16" s="98"/>
      <c r="E16" s="12"/>
      <c r="F16" s="12"/>
      <c r="G16" s="13"/>
      <c r="H16" s="12"/>
      <c r="I16" s="12"/>
      <c r="J16" s="16"/>
      <c r="K16" s="12"/>
      <c r="L16" s="12"/>
      <c r="M16" s="13"/>
      <c r="N16" s="12"/>
      <c r="O16" s="10"/>
      <c r="P16" s="99" t="s">
        <v>69</v>
      </c>
      <c r="Q16" s="100"/>
      <c r="R16" s="101"/>
      <c r="S16" s="101"/>
      <c r="T16" s="101"/>
      <c r="U16" s="101"/>
      <c r="V16" s="101"/>
      <c r="W16" s="101"/>
      <c r="X16" s="101"/>
      <c r="Y16" s="102"/>
      <c r="Z16" s="79"/>
      <c r="AA16" s="79"/>
      <c r="AB16" s="102"/>
      <c r="AC16" s="101"/>
      <c r="AD16" s="79"/>
      <c r="AE16" s="103"/>
      <c r="AF16" s="10"/>
      <c r="AG16" s="99" t="s">
        <v>69</v>
      </c>
      <c r="AH16" s="101"/>
      <c r="AI16" s="101"/>
      <c r="AJ16" s="79"/>
      <c r="AK16" s="79"/>
      <c r="AL16" s="79"/>
      <c r="AM16" s="79"/>
      <c r="AN16" s="104"/>
      <c r="AO16" s="79"/>
      <c r="AP16" s="79"/>
      <c r="AQ16" s="103"/>
      <c r="AR16" s="72"/>
    </row>
    <row r="17" spans="1:44" ht="15" customHeight="1" x14ac:dyDescent="0.25">
      <c r="A17" s="73"/>
      <c r="B17" s="105" t="s">
        <v>70</v>
      </c>
      <c r="C17" s="106"/>
      <c r="D17" s="107"/>
      <c r="E17" s="108"/>
      <c r="F17" s="108"/>
      <c r="G17" s="108"/>
      <c r="H17" s="108"/>
      <c r="I17" s="108"/>
      <c r="J17" s="16"/>
      <c r="K17" s="109"/>
      <c r="L17" s="109"/>
      <c r="M17" s="109"/>
      <c r="N17" s="110"/>
      <c r="O17" s="10"/>
      <c r="P17" s="99" t="s">
        <v>71</v>
      </c>
      <c r="Q17" s="100"/>
      <c r="R17" s="101"/>
      <c r="S17" s="101"/>
      <c r="T17" s="101"/>
      <c r="U17" s="101"/>
      <c r="V17" s="101"/>
      <c r="W17" s="101"/>
      <c r="X17" s="101"/>
      <c r="Y17" s="102"/>
      <c r="Z17" s="79"/>
      <c r="AA17" s="79"/>
      <c r="AB17" s="102"/>
      <c r="AC17" s="101"/>
      <c r="AD17" s="79"/>
      <c r="AE17" s="103"/>
      <c r="AF17" s="10"/>
      <c r="AG17" s="99" t="s">
        <v>71</v>
      </c>
      <c r="AH17" s="111"/>
      <c r="AI17" s="101"/>
      <c r="AJ17" s="79"/>
      <c r="AK17" s="79"/>
      <c r="AL17" s="79"/>
      <c r="AM17" s="79"/>
      <c r="AN17" s="104"/>
      <c r="AO17" s="79"/>
      <c r="AP17" s="79"/>
      <c r="AQ17" s="103"/>
      <c r="AR17" s="72"/>
    </row>
    <row r="18" spans="1:44" ht="15" customHeight="1" x14ac:dyDescent="0.25">
      <c r="A18" s="73"/>
      <c r="B18" s="112" t="s">
        <v>72</v>
      </c>
      <c r="C18" s="74"/>
      <c r="D18" s="113"/>
      <c r="E18" s="7">
        <f>SUM(E15:E17)</f>
        <v>4</v>
      </c>
      <c r="F18" s="7">
        <f>SUM(F15:F17)</f>
        <v>0</v>
      </c>
      <c r="G18" s="7">
        <f>SUM(G15:G17)</f>
        <v>0</v>
      </c>
      <c r="H18" s="7">
        <f>SUM(H15:H17)</f>
        <v>0</v>
      </c>
      <c r="I18" s="7">
        <f>SUM(I15:I17)</f>
        <v>0</v>
      </c>
      <c r="J18" s="16"/>
      <c r="K18" s="114">
        <f>PRODUCT((F18+G18)/E18)</f>
        <v>0</v>
      </c>
      <c r="L18" s="114">
        <f>PRODUCT(H18/E18)</f>
        <v>0</v>
      </c>
      <c r="M18" s="114">
        <f>PRODUCT(I18/E18)</f>
        <v>0</v>
      </c>
      <c r="N18" s="15">
        <f>PRODUCT(I18/O18)</f>
        <v>0</v>
      </c>
      <c r="O18" s="10">
        <f>SUM(O15:O17)</f>
        <v>8</v>
      </c>
      <c r="P18" s="115" t="s">
        <v>73</v>
      </c>
      <c r="Q18" s="116"/>
      <c r="R18" s="117"/>
      <c r="S18" s="117"/>
      <c r="T18" s="117"/>
      <c r="U18" s="117"/>
      <c r="V18" s="117"/>
      <c r="W18" s="117"/>
      <c r="X18" s="117"/>
      <c r="Y18" s="118"/>
      <c r="Z18" s="119"/>
      <c r="AA18" s="119"/>
      <c r="AB18" s="118"/>
      <c r="AC18" s="117"/>
      <c r="AD18" s="119"/>
      <c r="AE18" s="65"/>
      <c r="AF18" s="10"/>
      <c r="AG18" s="115" t="s">
        <v>73</v>
      </c>
      <c r="AH18" s="117"/>
      <c r="AI18" s="117"/>
      <c r="AJ18" s="119"/>
      <c r="AK18" s="119"/>
      <c r="AL18" s="119"/>
      <c r="AM18" s="119"/>
      <c r="AN18" s="120"/>
      <c r="AO18" s="119"/>
      <c r="AP18" s="119"/>
      <c r="AQ18" s="65"/>
      <c r="AR18" s="72"/>
    </row>
    <row r="19" spans="1:44" ht="15" customHeight="1" x14ac:dyDescent="0.25">
      <c r="A19" s="73"/>
      <c r="B19" s="121"/>
      <c r="C19" s="121"/>
      <c r="D19" s="121"/>
      <c r="E19" s="121"/>
      <c r="F19" s="121"/>
      <c r="G19" s="121"/>
      <c r="H19" s="121"/>
      <c r="I19" s="121"/>
      <c r="J19" s="16"/>
      <c r="K19" s="121"/>
      <c r="L19" s="121"/>
      <c r="M19" s="121"/>
      <c r="N19" s="37"/>
      <c r="O19" s="10"/>
      <c r="P19" s="16"/>
      <c r="Q19" s="16"/>
      <c r="R19" s="16"/>
      <c r="S19" s="16"/>
      <c r="T19" s="10"/>
      <c r="U19" s="10"/>
      <c r="V19" s="16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2"/>
      <c r="AI19" s="16"/>
      <c r="AJ19" s="16"/>
      <c r="AK19" s="10"/>
      <c r="AL19" s="16"/>
      <c r="AM19" s="16"/>
      <c r="AN19" s="16"/>
      <c r="AO19" s="16"/>
      <c r="AP19" s="16"/>
      <c r="AQ19" s="16"/>
      <c r="AR19" s="72"/>
    </row>
    <row r="20" spans="1:44" s="124" customFormat="1" ht="15" customHeight="1" x14ac:dyDescent="0.25">
      <c r="A20" s="123"/>
      <c r="B20" s="16" t="s">
        <v>10</v>
      </c>
      <c r="C20" s="16"/>
      <c r="D20" s="53" t="s">
        <v>29</v>
      </c>
      <c r="E20" s="16"/>
      <c r="F20" s="16"/>
      <c r="G20" s="16"/>
      <c r="H20" s="16"/>
      <c r="I20" s="16"/>
      <c r="J20" s="16"/>
      <c r="K20" s="16"/>
      <c r="L20" s="16"/>
      <c r="M20" s="16"/>
      <c r="N20" s="37"/>
      <c r="O20" s="10"/>
      <c r="P20" s="16"/>
      <c r="Q20" s="16"/>
      <c r="R20" s="16"/>
      <c r="S20" s="16"/>
      <c r="T20" s="10"/>
      <c r="U20" s="10"/>
      <c r="V20" s="122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72"/>
      <c r="AL20" s="16"/>
      <c r="AM20" s="16"/>
      <c r="AN20" s="16"/>
      <c r="AO20" s="16"/>
      <c r="AP20" s="16"/>
      <c r="AQ20" s="16"/>
      <c r="AR20" s="72"/>
    </row>
    <row r="21" spans="1:44" s="124" customFormat="1" ht="15" customHeight="1" x14ac:dyDescent="0.25">
      <c r="A21" s="123"/>
      <c r="B21" s="16"/>
      <c r="C21" s="16"/>
      <c r="D21" s="53" t="s">
        <v>26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"/>
      <c r="P21" s="16"/>
      <c r="Q21" s="16"/>
      <c r="R21" s="16"/>
      <c r="S21" s="16"/>
      <c r="T21" s="10"/>
      <c r="U21" s="10"/>
      <c r="V21" s="122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72"/>
      <c r="AL21" s="16"/>
      <c r="AM21" s="16"/>
      <c r="AN21" s="16"/>
      <c r="AO21" s="16"/>
      <c r="AP21" s="16"/>
      <c r="AQ21" s="16"/>
      <c r="AR21" s="72"/>
    </row>
    <row r="22" spans="1:44" s="124" customFormat="1" ht="15" customHeight="1" x14ac:dyDescent="0.25">
      <c r="A22" s="123"/>
      <c r="B22" s="16"/>
      <c r="C22" s="16"/>
      <c r="D22" s="16" t="s">
        <v>74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0"/>
      <c r="P22" s="16"/>
      <c r="Q22" s="16"/>
      <c r="R22" s="16"/>
      <c r="S22" s="16"/>
      <c r="T22" s="10"/>
      <c r="U22" s="10"/>
      <c r="V22" s="122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72"/>
      <c r="AL22" s="16"/>
      <c r="AM22" s="16"/>
      <c r="AN22" s="16"/>
      <c r="AO22" s="16"/>
      <c r="AP22" s="16"/>
      <c r="AQ22" s="16"/>
      <c r="AR22" s="72"/>
    </row>
    <row r="23" spans="1:44" s="124" customFormat="1" ht="15" customHeight="1" x14ac:dyDescent="0.25">
      <c r="A23" s="123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0"/>
      <c r="P23" s="16"/>
      <c r="Q23" s="16"/>
      <c r="R23" s="16"/>
      <c r="S23" s="16"/>
      <c r="T23" s="10"/>
      <c r="U23" s="10"/>
      <c r="V23" s="122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72"/>
      <c r="AL23" s="16"/>
      <c r="AM23" s="16"/>
      <c r="AN23" s="16"/>
      <c r="AO23" s="16"/>
      <c r="AP23" s="16"/>
      <c r="AQ23" s="16"/>
      <c r="AR23" s="72"/>
    </row>
    <row r="24" spans="1:44" s="124" customFormat="1" ht="15" customHeight="1" x14ac:dyDescent="0.25">
      <c r="A24" s="123"/>
      <c r="B24" s="10"/>
      <c r="C24" s="1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0"/>
      <c r="P24" s="16"/>
      <c r="Q24" s="16"/>
      <c r="R24" s="16"/>
      <c r="S24" s="16"/>
      <c r="T24" s="10"/>
      <c r="U24" s="10"/>
      <c r="V24" s="122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72"/>
      <c r="AL24" s="16"/>
      <c r="AM24" s="16"/>
      <c r="AN24" s="16"/>
      <c r="AO24" s="16"/>
      <c r="AP24" s="16"/>
      <c r="AQ24" s="16"/>
      <c r="AR24" s="72"/>
    </row>
    <row r="25" spans="1:44" s="124" customFormat="1" ht="15" customHeight="1" x14ac:dyDescent="0.25">
      <c r="A25" s="123"/>
      <c r="B25" s="16"/>
      <c r="C25" s="16"/>
      <c r="D25" s="53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4" s="124" customFormat="1" ht="15" customHeight="1" x14ac:dyDescent="0.25">
      <c r="A26" s="123"/>
      <c r="B26" s="16"/>
      <c r="C26" s="16"/>
      <c r="D26" s="53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4" s="124" customFormat="1" ht="15" customHeight="1" x14ac:dyDescent="0.25">
      <c r="A27" s="123"/>
      <c r="B27" s="16"/>
      <c r="C27" s="16"/>
      <c r="D27" s="53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4" s="124" customFormat="1" ht="15" customHeight="1" x14ac:dyDescent="0.25">
      <c r="A28" s="123"/>
      <c r="B28" s="16"/>
      <c r="C28" s="16"/>
      <c r="D28" s="5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2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4" s="124" customFormat="1" ht="15" customHeight="1" x14ac:dyDescent="0.25">
      <c r="A29" s="123"/>
      <c r="B29" s="16"/>
      <c r="C29" s="16"/>
      <c r="D29" s="53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2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4" s="124" customFormat="1" ht="15" customHeight="1" x14ac:dyDescent="0.25">
      <c r="A30" s="12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2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4" s="124" customFormat="1" ht="15" customHeight="1" x14ac:dyDescent="0.25">
      <c r="A31" s="12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2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4" s="124" customFormat="1" ht="15" customHeight="1" x14ac:dyDescent="0.25">
      <c r="A32" s="12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2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24" customFormat="1" ht="15" customHeight="1" x14ac:dyDescent="0.25">
      <c r="A33" s="12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2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24" customFormat="1" ht="15" customHeight="1" x14ac:dyDescent="0.25">
      <c r="A34" s="12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2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24" customFormat="1" ht="15" customHeight="1" x14ac:dyDescent="0.25">
      <c r="A35" s="12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2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24" customFormat="1" ht="15" customHeight="1" x14ac:dyDescent="0.25">
      <c r="A36" s="12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2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24" customFormat="1" ht="15" customHeight="1" x14ac:dyDescent="0.25">
      <c r="A37" s="12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2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24" customFormat="1" ht="15" customHeight="1" x14ac:dyDescent="0.25">
      <c r="A38" s="12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2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24" customFormat="1" ht="15" customHeight="1" x14ac:dyDescent="0.25">
      <c r="A39" s="12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2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24" customFormat="1" ht="15" customHeight="1" x14ac:dyDescent="0.25">
      <c r="A40" s="12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2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24" customFormat="1" ht="15" customHeight="1" x14ac:dyDescent="0.25">
      <c r="A41" s="12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2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24" customFormat="1" ht="15" customHeight="1" x14ac:dyDescent="0.25">
      <c r="A42" s="12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2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24" customFormat="1" ht="15" customHeight="1" x14ac:dyDescent="0.25">
      <c r="A43" s="12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2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24" customFormat="1" ht="15" customHeight="1" x14ac:dyDescent="0.25">
      <c r="A44" s="12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2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24" customFormat="1" ht="15" customHeight="1" x14ac:dyDescent="0.25">
      <c r="A45" s="1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2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24" customFormat="1" ht="15" customHeight="1" x14ac:dyDescent="0.25">
      <c r="A46" s="1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2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24" customFormat="1" ht="15" customHeight="1" x14ac:dyDescent="0.25">
      <c r="A47" s="1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2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24" customFormat="1" ht="15" customHeight="1" x14ac:dyDescent="0.25">
      <c r="A48" s="1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2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24" customFormat="1" ht="15" customHeight="1" x14ac:dyDescent="0.25">
      <c r="A49" s="1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2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24" customFormat="1" ht="15" customHeight="1" x14ac:dyDescent="0.25">
      <c r="A50" s="1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2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24" customFormat="1" ht="15" customHeight="1" x14ac:dyDescent="0.25">
      <c r="A51" s="1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2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24" customFormat="1" ht="15" customHeight="1" x14ac:dyDescent="0.25">
      <c r="A52" s="1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2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24" customFormat="1" ht="15" customHeight="1" x14ac:dyDescent="0.25">
      <c r="A53" s="1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2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24" customFormat="1" ht="15" customHeight="1" x14ac:dyDescent="0.25">
      <c r="A54" s="1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2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4" customFormat="1" ht="15" customHeight="1" x14ac:dyDescent="0.25">
      <c r="A55" s="1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2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4" customFormat="1" ht="15" customHeight="1" x14ac:dyDescent="0.25">
      <c r="A56" s="1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2"/>
      <c r="AI56" s="16"/>
      <c r="AJ56" s="16"/>
      <c r="AK56" s="16"/>
      <c r="AL56" s="16"/>
      <c r="AM56" s="16"/>
      <c r="AN56" s="16"/>
      <c r="AO56" s="16"/>
      <c r="AP56" s="16"/>
      <c r="AQ56" s="16"/>
      <c r="AR56"/>
    </row>
    <row r="57" spans="1:44" s="124" customFormat="1" ht="15" customHeight="1" x14ac:dyDescent="0.25">
      <c r="A57" s="1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2"/>
      <c r="AI57" s="16"/>
      <c r="AJ57" s="16"/>
      <c r="AK57" s="16"/>
      <c r="AL57" s="16"/>
      <c r="AM57" s="16"/>
      <c r="AN57" s="16"/>
      <c r="AO57" s="16"/>
      <c r="AP57" s="16"/>
      <c r="AQ57" s="16"/>
      <c r="AR57"/>
    </row>
    <row r="58" spans="1:44" s="124" customFormat="1" ht="15" customHeight="1" x14ac:dyDescent="0.25">
      <c r="A58" s="1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2"/>
      <c r="AI58" s="16"/>
      <c r="AJ58" s="16"/>
      <c r="AK58" s="16"/>
      <c r="AL58" s="16"/>
      <c r="AM58" s="16"/>
      <c r="AN58" s="16"/>
      <c r="AO58" s="16"/>
      <c r="AP58" s="16"/>
      <c r="AQ58" s="16"/>
      <c r="AR58"/>
    </row>
    <row r="59" spans="1:44" s="124" customFormat="1" ht="15" customHeight="1" x14ac:dyDescent="0.25">
      <c r="A59" s="1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2"/>
      <c r="AI59" s="16"/>
      <c r="AJ59" s="16"/>
      <c r="AK59" s="16"/>
      <c r="AL59" s="16"/>
      <c r="AM59" s="16"/>
      <c r="AN59" s="16"/>
      <c r="AO59" s="16"/>
      <c r="AP59" s="16"/>
      <c r="AQ59" s="16"/>
      <c r="AR59"/>
    </row>
    <row r="60" spans="1:44" s="124" customFormat="1" ht="15" customHeight="1" x14ac:dyDescent="0.25">
      <c r="A60" s="1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2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24" customFormat="1" ht="15" customHeight="1" x14ac:dyDescent="0.25">
      <c r="A61" s="1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2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24" customFormat="1" ht="15" customHeight="1" x14ac:dyDescent="0.25">
      <c r="A62" s="1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2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4" customFormat="1" ht="15" customHeight="1" x14ac:dyDescent="0.25">
      <c r="A63" s="1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2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4" customFormat="1" ht="15" customHeight="1" x14ac:dyDescent="0.25">
      <c r="A64" s="1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2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4" customFormat="1" ht="15" customHeight="1" x14ac:dyDescent="0.25">
      <c r="A65" s="1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2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4" customFormat="1" ht="15" customHeight="1" x14ac:dyDescent="0.25">
      <c r="A66" s="1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2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4" customFormat="1" ht="15" customHeight="1" x14ac:dyDescent="0.25">
      <c r="A67" s="1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2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4" customFormat="1" ht="15" customHeight="1" x14ac:dyDescent="0.25">
      <c r="A68" s="1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2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4" customFormat="1" ht="15" customHeight="1" x14ac:dyDescent="0.25">
      <c r="A69" s="1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2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4" customFormat="1" ht="15" customHeight="1" x14ac:dyDescent="0.25">
      <c r="A70" s="1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2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4" customFormat="1" ht="15" customHeight="1" x14ac:dyDescent="0.25">
      <c r="A71" s="1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2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4" customFormat="1" ht="15" customHeight="1" x14ac:dyDescent="0.25">
      <c r="A72" s="1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2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4" customFormat="1" ht="15" customHeight="1" x14ac:dyDescent="0.25">
      <c r="A73" s="1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2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4" customFormat="1" ht="15" customHeight="1" x14ac:dyDescent="0.25">
      <c r="A74" s="1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2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4" customFormat="1" ht="15" customHeight="1" x14ac:dyDescent="0.25">
      <c r="A75" s="1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6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2"/>
      <c r="AI75" s="16"/>
      <c r="AJ75" s="16"/>
      <c r="AK75" s="10"/>
      <c r="AL75" s="10"/>
      <c r="AM75" s="10"/>
      <c r="AN75" s="10"/>
      <c r="AO75" s="10"/>
      <c r="AP75" s="10"/>
      <c r="AQ75" s="10"/>
      <c r="AR75"/>
    </row>
    <row r="76" spans="1:44" s="124" customFormat="1" ht="15" customHeight="1" x14ac:dyDescent="0.25">
      <c r="A76" s="1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6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2"/>
      <c r="AI76" s="16"/>
      <c r="AJ76" s="16"/>
      <c r="AK76" s="10"/>
      <c r="AL76" s="10"/>
      <c r="AM76" s="10"/>
      <c r="AN76" s="10"/>
      <c r="AO76" s="10"/>
      <c r="AP76" s="10"/>
      <c r="AQ76" s="10"/>
      <c r="AR76"/>
    </row>
    <row r="77" spans="1:44" s="124" customFormat="1" ht="15" customHeight="1" x14ac:dyDescent="0.25">
      <c r="A77" s="12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6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2"/>
      <c r="AI77" s="16"/>
      <c r="AJ77" s="16"/>
      <c r="AK77" s="10"/>
      <c r="AL77" s="10"/>
      <c r="AM77" s="10"/>
      <c r="AN77" s="10"/>
      <c r="AO77" s="10"/>
      <c r="AP77" s="10"/>
      <c r="AQ77" s="10"/>
      <c r="AR77"/>
    </row>
    <row r="78" spans="1:44" s="124" customFormat="1" ht="15" customHeight="1" x14ac:dyDescent="0.25">
      <c r="A78" s="12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6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2"/>
      <c r="AI78" s="16"/>
      <c r="AJ78" s="16"/>
      <c r="AK78" s="10"/>
      <c r="AL78" s="10"/>
      <c r="AM78" s="10"/>
      <c r="AN78" s="10"/>
      <c r="AO78" s="10"/>
      <c r="AP78" s="10"/>
      <c r="AQ78" s="10"/>
      <c r="AR78"/>
    </row>
    <row r="79" spans="1:44" s="124" customFormat="1" ht="15" customHeight="1" x14ac:dyDescent="0.25">
      <c r="A79" s="12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2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24" customFormat="1" ht="15" customHeight="1" x14ac:dyDescent="0.25">
      <c r="A80" s="12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2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24" customFormat="1" ht="15" customHeight="1" x14ac:dyDescent="0.25">
      <c r="A81" s="12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2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4" customFormat="1" ht="15" customHeight="1" x14ac:dyDescent="0.25">
      <c r="A82" s="12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2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4" customFormat="1" ht="15" customHeight="1" x14ac:dyDescent="0.25">
      <c r="A83" s="12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2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4" customFormat="1" ht="15" customHeight="1" x14ac:dyDescent="0.25">
      <c r="A84" s="12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2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4" customFormat="1" ht="15" customHeight="1" x14ac:dyDescent="0.25">
      <c r="A85" s="12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2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4" customFormat="1" ht="15" customHeight="1" x14ac:dyDescent="0.25">
      <c r="A86" s="1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2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4" customFormat="1" ht="15" customHeight="1" x14ac:dyDescent="0.25">
      <c r="A87" s="12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2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4" customFormat="1" ht="15" customHeight="1" x14ac:dyDescent="0.25">
      <c r="A88" s="12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2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4" customFormat="1" ht="15" customHeight="1" x14ac:dyDescent="0.25">
      <c r="A89" s="12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2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4" customFormat="1" ht="15" customHeight="1" x14ac:dyDescent="0.25">
      <c r="A90" s="12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2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4" customFormat="1" ht="15" customHeight="1" x14ac:dyDescent="0.25">
      <c r="A91" s="12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2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4" customFormat="1" ht="15" customHeight="1" x14ac:dyDescent="0.25">
      <c r="A92" s="12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2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4" customFormat="1" ht="15" customHeight="1" x14ac:dyDescent="0.25">
      <c r="A93" s="12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2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4" customFormat="1" ht="15" customHeight="1" x14ac:dyDescent="0.25">
      <c r="A94" s="12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2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4" customFormat="1" ht="15" customHeight="1" x14ac:dyDescent="0.25">
      <c r="A95" s="12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2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4" customFormat="1" ht="15" customHeight="1" x14ac:dyDescent="0.25">
      <c r="A96" s="12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2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4" customFormat="1" ht="15" customHeight="1" x14ac:dyDescent="0.25">
      <c r="A97" s="12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2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4" customFormat="1" ht="15" customHeight="1" x14ac:dyDescent="0.25">
      <c r="A98" s="12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2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4" customFormat="1" ht="15" customHeight="1" x14ac:dyDescent="0.25">
      <c r="A99" s="12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2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4" customFormat="1" ht="15" customHeight="1" x14ac:dyDescent="0.25">
      <c r="A100" s="12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2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4" customFormat="1" ht="15" customHeight="1" x14ac:dyDescent="0.25">
      <c r="A101" s="12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2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4" customFormat="1" ht="15" customHeight="1" x14ac:dyDescent="0.25">
      <c r="A102" s="12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2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4" customFormat="1" ht="15" customHeight="1" x14ac:dyDescent="0.25">
      <c r="A103" s="12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2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4" customFormat="1" ht="15" customHeight="1" x14ac:dyDescent="0.25">
      <c r="A104" s="12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2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4" customFormat="1" ht="15" customHeight="1" x14ac:dyDescent="0.25">
      <c r="A105" s="1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2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4" customFormat="1" ht="15" customHeight="1" x14ac:dyDescent="0.25">
      <c r="A106" s="12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2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4" customFormat="1" ht="15" customHeight="1" x14ac:dyDescent="0.25">
      <c r="A107" s="12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2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4" customFormat="1" ht="15" customHeight="1" x14ac:dyDescent="0.25">
      <c r="A108" s="12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2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4" customFormat="1" ht="15" customHeight="1" x14ac:dyDescent="0.25">
      <c r="A109" s="12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2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4" customFormat="1" ht="15" customHeight="1" x14ac:dyDescent="0.25">
      <c r="A110" s="12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2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4" customFormat="1" ht="15" customHeight="1" x14ac:dyDescent="0.25">
      <c r="A111" s="12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2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4" customFormat="1" ht="15" customHeight="1" x14ac:dyDescent="0.25">
      <c r="A112" s="12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2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4" customFormat="1" ht="15" customHeight="1" x14ac:dyDescent="0.25">
      <c r="A113" s="12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2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4" customFormat="1" ht="15" customHeight="1" x14ac:dyDescent="0.25">
      <c r="A114" s="12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2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4" customFormat="1" ht="15" customHeight="1" x14ac:dyDescent="0.25">
      <c r="A115" s="12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2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4" customFormat="1" ht="15" customHeight="1" x14ac:dyDescent="0.25">
      <c r="A116" s="12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2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4" customFormat="1" ht="15" customHeight="1" x14ac:dyDescent="0.25">
      <c r="A117" s="12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2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4" customFormat="1" ht="15" customHeight="1" x14ac:dyDescent="0.25">
      <c r="A118" s="12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2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4" customFormat="1" ht="15" customHeight="1" x14ac:dyDescent="0.25">
      <c r="A119" s="12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2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4" customFormat="1" ht="15" customHeight="1" x14ac:dyDescent="0.25">
      <c r="A120" s="12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2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4" customFormat="1" ht="15" customHeight="1" x14ac:dyDescent="0.25">
      <c r="A121" s="12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2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4" customFormat="1" ht="15" customHeight="1" x14ac:dyDescent="0.25">
      <c r="A122" s="12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2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4" customFormat="1" ht="15" customHeight="1" x14ac:dyDescent="0.25">
      <c r="A123" s="12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2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4" customFormat="1" ht="15" customHeight="1" x14ac:dyDescent="0.25">
      <c r="A124" s="1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2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4" customFormat="1" ht="15" customHeight="1" x14ac:dyDescent="0.25">
      <c r="A125" s="12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2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4" customFormat="1" ht="15" customHeight="1" x14ac:dyDescent="0.25">
      <c r="A126" s="12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2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4" customFormat="1" ht="15" customHeight="1" x14ac:dyDescent="0.25">
      <c r="A127" s="12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2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4" customFormat="1" ht="15" customHeight="1" x14ac:dyDescent="0.25">
      <c r="A128" s="12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2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4" customFormat="1" ht="15" customHeight="1" x14ac:dyDescent="0.25">
      <c r="A129" s="12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2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4" customFormat="1" ht="15" customHeight="1" x14ac:dyDescent="0.25">
      <c r="A130" s="12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2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4" customFormat="1" ht="15" customHeight="1" x14ac:dyDescent="0.25">
      <c r="A131" s="12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2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4" customFormat="1" ht="15" customHeight="1" x14ac:dyDescent="0.25">
      <c r="A132" s="12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2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4" customFormat="1" ht="15" customHeight="1" x14ac:dyDescent="0.25">
      <c r="A133" s="12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2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4" customFormat="1" ht="15" customHeight="1" x14ac:dyDescent="0.25">
      <c r="A134" s="12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2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4" customFormat="1" ht="15" customHeight="1" x14ac:dyDescent="0.25">
      <c r="A135" s="12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2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4" customFormat="1" ht="15" customHeight="1" x14ac:dyDescent="0.25">
      <c r="A136" s="12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2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4" customFormat="1" ht="15" customHeight="1" x14ac:dyDescent="0.25">
      <c r="A137" s="12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2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4" customFormat="1" ht="15" customHeight="1" x14ac:dyDescent="0.25">
      <c r="A138" s="12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2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4" customFormat="1" ht="15" customHeight="1" x14ac:dyDescent="0.25">
      <c r="A139" s="12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2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4" customFormat="1" ht="15" customHeight="1" x14ac:dyDescent="0.25">
      <c r="A140" s="12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2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4" customFormat="1" ht="15" customHeight="1" x14ac:dyDescent="0.25">
      <c r="A141" s="12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2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4" customFormat="1" ht="15" customHeight="1" x14ac:dyDescent="0.25">
      <c r="A142" s="12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2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4" customFormat="1" ht="15" customHeight="1" x14ac:dyDescent="0.25">
      <c r="A143" s="12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2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4" customFormat="1" ht="15" customHeight="1" x14ac:dyDescent="0.25">
      <c r="A144" s="1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2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4" customFormat="1" ht="15" customHeight="1" x14ac:dyDescent="0.25">
      <c r="A145" s="12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2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4" customFormat="1" ht="15" customHeight="1" x14ac:dyDescent="0.25">
      <c r="A146" s="12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2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4" customFormat="1" ht="15" customHeight="1" x14ac:dyDescent="0.25">
      <c r="A147" s="12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2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4" customFormat="1" ht="15" customHeight="1" x14ac:dyDescent="0.25">
      <c r="A148" s="12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2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4" customFormat="1" ht="15" customHeight="1" x14ac:dyDescent="0.25">
      <c r="A149" s="12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2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4" customFormat="1" ht="15" customHeight="1" x14ac:dyDescent="0.25">
      <c r="A150" s="12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2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4" customFormat="1" ht="15" customHeight="1" x14ac:dyDescent="0.25">
      <c r="A151" s="12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2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4" customFormat="1" ht="15" customHeight="1" x14ac:dyDescent="0.25">
      <c r="A152" s="12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2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4" customFormat="1" ht="15" customHeight="1" x14ac:dyDescent="0.25">
      <c r="A153" s="12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2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4" customFormat="1" ht="15" customHeight="1" x14ac:dyDescent="0.25">
      <c r="A154" s="12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2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4" customFormat="1" ht="15" customHeight="1" x14ac:dyDescent="0.25">
      <c r="A155" s="12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2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4" customFormat="1" ht="15" customHeight="1" x14ac:dyDescent="0.25">
      <c r="A156" s="12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2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4" customFormat="1" ht="15" customHeight="1" x14ac:dyDescent="0.25">
      <c r="A157" s="12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2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4" customFormat="1" ht="15" customHeight="1" x14ac:dyDescent="0.25">
      <c r="A158" s="12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2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4" customFormat="1" ht="15" customHeight="1" x14ac:dyDescent="0.25">
      <c r="A159" s="12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2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4" customFormat="1" ht="15" customHeight="1" x14ac:dyDescent="0.25">
      <c r="A160" s="12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2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4" customFormat="1" ht="15" customHeight="1" x14ac:dyDescent="0.25">
      <c r="A161" s="12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2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4" customFormat="1" ht="15" customHeight="1" x14ac:dyDescent="0.25">
      <c r="A162" s="12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2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4" customFormat="1" ht="15" customHeight="1" x14ac:dyDescent="0.25">
      <c r="A163" s="1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2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4" customFormat="1" ht="15" customHeight="1" x14ac:dyDescent="0.25">
      <c r="A164" s="12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2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4" customFormat="1" ht="15" customHeight="1" x14ac:dyDescent="0.25">
      <c r="A165" s="12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2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4" customFormat="1" ht="15" customHeight="1" x14ac:dyDescent="0.25">
      <c r="A166" s="12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2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4" customFormat="1" ht="15" customHeight="1" x14ac:dyDescent="0.25">
      <c r="A167" s="12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2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ht="15" customHeight="1" x14ac:dyDescent="0.25">
      <c r="AG168" s="10"/>
      <c r="AH168" s="122"/>
      <c r="AI168" s="16"/>
      <c r="AJ168" s="16"/>
    </row>
    <row r="169" spans="1:44" ht="15" customHeight="1" x14ac:dyDescent="0.25">
      <c r="AG169" s="10"/>
      <c r="AH169" s="122"/>
      <c r="AI169" s="16"/>
      <c r="AJ169" s="16"/>
    </row>
    <row r="170" spans="1:44" ht="15" customHeight="1" x14ac:dyDescent="0.25">
      <c r="AG170" s="10"/>
      <c r="AH170" s="122"/>
      <c r="AI170" s="16"/>
      <c r="AJ170" s="16"/>
    </row>
    <row r="171" spans="1:44" ht="15" customHeight="1" x14ac:dyDescent="0.25">
      <c r="AG171" s="10"/>
      <c r="AH171" s="122"/>
      <c r="AI171" s="16"/>
      <c r="AJ171" s="16"/>
    </row>
    <row r="172" spans="1:44" ht="15" customHeight="1" x14ac:dyDescent="0.25">
      <c r="AG172" s="10"/>
      <c r="AH172" s="122"/>
      <c r="AI172" s="16"/>
      <c r="AJ172" s="16"/>
    </row>
    <row r="173" spans="1:44" ht="15" customHeight="1" x14ac:dyDescent="0.25">
      <c r="AG173" s="10"/>
      <c r="AH173" s="122"/>
      <c r="AI173" s="16"/>
      <c r="AJ173" s="16"/>
    </row>
    <row r="174" spans="1:44" ht="15" customHeight="1" x14ac:dyDescent="0.25">
      <c r="AG174" s="10"/>
      <c r="AH174" s="122"/>
      <c r="AI174" s="16"/>
      <c r="AJ174" s="16"/>
    </row>
    <row r="175" spans="1:44" ht="15" customHeight="1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4" ht="15" customHeight="1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2:43" ht="15" customHeight="1" x14ac:dyDescent="0.2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2:43" ht="15" customHeight="1" x14ac:dyDescent="0.2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2:43" ht="15" customHeight="1" x14ac:dyDescent="0.2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7"/>
      <c r="D2" s="58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9" t="s">
        <v>12</v>
      </c>
      <c r="Y2" s="60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1"/>
      <c r="W4" s="18"/>
      <c r="X4" s="12">
        <v>2019</v>
      </c>
      <c r="Y4" s="12" t="s">
        <v>25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56">
        <v>0.5</v>
      </c>
      <c r="AG4" s="18">
        <v>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5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1"/>
      <c r="W5" s="18"/>
      <c r="X5" s="12">
        <v>2020</v>
      </c>
      <c r="Y5" s="12" t="s">
        <v>30</v>
      </c>
      <c r="Z5" s="1" t="s">
        <v>19</v>
      </c>
      <c r="AA5" s="12">
        <v>7</v>
      </c>
      <c r="AB5" s="12">
        <v>0</v>
      </c>
      <c r="AC5" s="12">
        <v>2</v>
      </c>
      <c r="AD5" s="12">
        <v>10</v>
      </c>
      <c r="AE5" s="12">
        <v>27</v>
      </c>
      <c r="AF5" s="31">
        <v>0.71050000000000002</v>
      </c>
      <c r="AG5" s="18">
        <v>38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2"/>
      <c r="AS5" s="5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61"/>
      <c r="W6" s="18"/>
      <c r="X6" s="67">
        <v>2021</v>
      </c>
      <c r="Y6" s="67" t="s">
        <v>25</v>
      </c>
      <c r="Z6" s="68" t="s">
        <v>19</v>
      </c>
      <c r="AA6" s="67">
        <v>16</v>
      </c>
      <c r="AB6" s="67">
        <v>1</v>
      </c>
      <c r="AC6" s="67">
        <v>6</v>
      </c>
      <c r="AD6" s="67">
        <v>37</v>
      </c>
      <c r="AE6" s="67">
        <v>81</v>
      </c>
      <c r="AF6" s="69">
        <v>0.66390000000000005</v>
      </c>
      <c r="AG6" s="70">
        <v>122</v>
      </c>
      <c r="AH6" s="7"/>
      <c r="AI6" s="12" t="s">
        <v>31</v>
      </c>
      <c r="AJ6" s="7"/>
      <c r="AK6" s="7" t="s">
        <v>32</v>
      </c>
      <c r="AL6" s="16"/>
      <c r="AM6" s="67">
        <v>5</v>
      </c>
      <c r="AN6" s="67">
        <v>0</v>
      </c>
      <c r="AO6" s="127">
        <v>1</v>
      </c>
      <c r="AP6" s="67">
        <v>5</v>
      </c>
      <c r="AQ6" s="67">
        <v>20</v>
      </c>
      <c r="AR6" s="128">
        <v>0.68969999999999998</v>
      </c>
      <c r="AS6" s="70">
        <v>29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61"/>
      <c r="W7" s="18"/>
      <c r="X7" s="67">
        <v>2022</v>
      </c>
      <c r="Y7" s="67" t="s">
        <v>76</v>
      </c>
      <c r="Z7" s="68" t="s">
        <v>19</v>
      </c>
      <c r="AA7" s="67">
        <v>13</v>
      </c>
      <c r="AB7" s="67">
        <v>1</v>
      </c>
      <c r="AC7" s="67">
        <v>8</v>
      </c>
      <c r="AD7" s="67">
        <v>15</v>
      </c>
      <c r="AE7" s="67">
        <v>69</v>
      </c>
      <c r="AF7" s="69">
        <v>0.66349999999999998</v>
      </c>
      <c r="AG7" s="70">
        <v>104</v>
      </c>
      <c r="AH7" s="40"/>
      <c r="AI7" s="7"/>
      <c r="AJ7" s="7"/>
      <c r="AK7" s="7"/>
      <c r="AL7" s="10"/>
      <c r="AM7" s="12">
        <v>7</v>
      </c>
      <c r="AN7" s="12">
        <v>0</v>
      </c>
      <c r="AO7" s="13">
        <v>4</v>
      </c>
      <c r="AP7" s="12">
        <v>8</v>
      </c>
      <c r="AQ7" s="12">
        <v>37</v>
      </c>
      <c r="AR7" s="62">
        <v>0.71150000000000002</v>
      </c>
      <c r="AS7" s="10">
        <v>52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2023</v>
      </c>
      <c r="C8" s="12" t="s">
        <v>56</v>
      </c>
      <c r="D8" s="78" t="s">
        <v>19</v>
      </c>
      <c r="E8" s="67">
        <v>15</v>
      </c>
      <c r="F8" s="67">
        <v>0</v>
      </c>
      <c r="G8" s="12">
        <v>2</v>
      </c>
      <c r="H8" s="67">
        <v>6</v>
      </c>
      <c r="I8" s="67">
        <v>47</v>
      </c>
      <c r="J8" s="129">
        <v>0.53410000000000002</v>
      </c>
      <c r="K8" s="130">
        <v>88</v>
      </c>
      <c r="L8" s="7"/>
      <c r="M8" s="7"/>
      <c r="N8" s="7"/>
      <c r="O8" s="7"/>
      <c r="Q8" s="12">
        <v>4</v>
      </c>
      <c r="R8" s="12">
        <v>0</v>
      </c>
      <c r="S8" s="13">
        <v>0</v>
      </c>
      <c r="T8" s="12">
        <v>1</v>
      </c>
      <c r="U8" s="12">
        <v>8</v>
      </c>
      <c r="V8" s="31">
        <v>0.47060000000000002</v>
      </c>
      <c r="W8" s="18">
        <v>17</v>
      </c>
      <c r="X8" s="67"/>
      <c r="Y8" s="67"/>
      <c r="Z8" s="68"/>
      <c r="AA8" s="67"/>
      <c r="AB8" s="67"/>
      <c r="AC8" s="67"/>
      <c r="AD8" s="67"/>
      <c r="AE8" s="67"/>
      <c r="AF8" s="69"/>
      <c r="AG8" s="70"/>
      <c r="AH8" s="7"/>
      <c r="AI8" s="7"/>
      <c r="AJ8" s="7"/>
      <c r="AK8" s="7"/>
      <c r="AL8" s="16"/>
      <c r="AM8" s="67"/>
      <c r="AN8" s="67"/>
      <c r="AO8" s="67"/>
      <c r="AP8" s="67"/>
      <c r="AQ8" s="67"/>
      <c r="AR8" s="69"/>
      <c r="AS8" s="7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5">
        <f>SUM(E4:E8)</f>
        <v>15</v>
      </c>
      <c r="F9" s="35">
        <f>SUM(F4:F8)</f>
        <v>0</v>
      </c>
      <c r="G9" s="35">
        <f>SUM(G4:G8)</f>
        <v>2</v>
      </c>
      <c r="H9" s="35">
        <f>SUM(H4:H8)</f>
        <v>6</v>
      </c>
      <c r="I9" s="35">
        <f>SUM(I4:I8)</f>
        <v>47</v>
      </c>
      <c r="J9" s="36">
        <f>PRODUCT(I9/K9)</f>
        <v>0.53409090909090906</v>
      </c>
      <c r="K9" s="20">
        <f>SUM(K4:K8)</f>
        <v>88</v>
      </c>
      <c r="L9" s="17"/>
      <c r="M9" s="28"/>
      <c r="N9" s="41"/>
      <c r="O9" s="42"/>
      <c r="P9" s="10"/>
      <c r="Q9" s="35">
        <f>SUM(Q4:Q8)</f>
        <v>4</v>
      </c>
      <c r="R9" s="35">
        <f>SUM(R4:R8)</f>
        <v>0</v>
      </c>
      <c r="S9" s="35">
        <f>SUM(S4:S8)</f>
        <v>0</v>
      </c>
      <c r="T9" s="35">
        <f>SUM(T4:T8)</f>
        <v>1</v>
      </c>
      <c r="U9" s="35">
        <f>SUM(U4:U8)</f>
        <v>8</v>
      </c>
      <c r="V9" s="36">
        <f>PRODUCT(U9/W9)</f>
        <v>0.47058823529411764</v>
      </c>
      <c r="W9" s="20">
        <f>SUM(W4:W8)</f>
        <v>17</v>
      </c>
      <c r="X9" s="54" t="s">
        <v>13</v>
      </c>
      <c r="Y9" s="11"/>
      <c r="Z9" s="9"/>
      <c r="AA9" s="35">
        <f>SUM(AA4:AA8)</f>
        <v>37</v>
      </c>
      <c r="AB9" s="35">
        <f>SUM(AB4:AB8)</f>
        <v>2</v>
      </c>
      <c r="AC9" s="35">
        <f>SUM(AC4:AC8)</f>
        <v>16</v>
      </c>
      <c r="AD9" s="35">
        <f>SUM(AD4:AD8)</f>
        <v>62</v>
      </c>
      <c r="AE9" s="35">
        <f>SUM(AE4:AE8)</f>
        <v>179</v>
      </c>
      <c r="AF9" s="36">
        <f>PRODUCT(AE9/AG9)</f>
        <v>0.66791044776119401</v>
      </c>
      <c r="AG9" s="20">
        <f>SUM(AG4:AG8)</f>
        <v>268</v>
      </c>
      <c r="AH9" s="17"/>
      <c r="AI9" s="28"/>
      <c r="AJ9" s="41"/>
      <c r="AK9" s="42"/>
      <c r="AL9" s="10"/>
      <c r="AM9" s="35">
        <f>SUM(AM4:AM8)</f>
        <v>12</v>
      </c>
      <c r="AN9" s="35">
        <f>SUM(AN4:AN8)</f>
        <v>0</v>
      </c>
      <c r="AO9" s="35">
        <f>SUM(AO4:AO8)</f>
        <v>5</v>
      </c>
      <c r="AP9" s="35">
        <f>SUM(AP4:AP8)</f>
        <v>13</v>
      </c>
      <c r="AQ9" s="35">
        <f>SUM(AQ4:AQ8)</f>
        <v>57</v>
      </c>
      <c r="AR9" s="36">
        <f>PRODUCT(AQ9/AS9)</f>
        <v>0.70370370370370372</v>
      </c>
      <c r="AS9" s="38">
        <f>SUM(AS4:AS8)</f>
        <v>81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24</v>
      </c>
      <c r="Q11" s="16"/>
      <c r="R11" s="16" t="s">
        <v>10</v>
      </c>
      <c r="S11" s="53"/>
      <c r="T11" s="53" t="s">
        <v>29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4</v>
      </c>
      <c r="F12" s="46">
        <v>0</v>
      </c>
      <c r="G12" s="46">
        <v>0</v>
      </c>
      <c r="H12" s="46">
        <v>0</v>
      </c>
      <c r="I12" s="46">
        <v>0</v>
      </c>
      <c r="J12" s="66">
        <v>0</v>
      </c>
      <c r="K12" s="16"/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26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6">
        <f>PRODUCT(E9+Q9)</f>
        <v>19</v>
      </c>
      <c r="F13" s="46">
        <f>PRODUCT(F9+R9)</f>
        <v>0</v>
      </c>
      <c r="G13" s="46">
        <f>PRODUCT(G9+S9)</f>
        <v>2</v>
      </c>
      <c r="H13" s="46">
        <f>PRODUCT(H9+T9)</f>
        <v>7</v>
      </c>
      <c r="I13" s="46">
        <f>PRODUCT(I9+U9)</f>
        <v>55</v>
      </c>
      <c r="J13" s="66">
        <v>0</v>
      </c>
      <c r="K13" s="16">
        <f>PRODUCT(K9+W9)</f>
        <v>105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6">
        <f>PRODUCT(AA9+AM9)</f>
        <v>49</v>
      </c>
      <c r="F14" s="46">
        <f>PRODUCT(AB9+AN9)</f>
        <v>2</v>
      </c>
      <c r="G14" s="46">
        <f>PRODUCT(AC9+AO9)</f>
        <v>21</v>
      </c>
      <c r="H14" s="46">
        <f>PRODUCT(AD9+AP9)</f>
        <v>75</v>
      </c>
      <c r="I14" s="46">
        <f>PRODUCT(AE9+AQ9)</f>
        <v>236</v>
      </c>
      <c r="J14" s="66">
        <f>PRODUCT(I14/K14)</f>
        <v>0.67621776504297992</v>
      </c>
      <c r="K14" s="10">
        <f>PRODUCT(AG9+AS9)</f>
        <v>349</v>
      </c>
      <c r="L14" s="52">
        <f>PRODUCT((F14+G14)/E14)</f>
        <v>0.46938775510204084</v>
      </c>
      <c r="M14" s="52">
        <f>PRODUCT(H14/E14)</f>
        <v>1.5306122448979591</v>
      </c>
      <c r="N14" s="52">
        <f>PRODUCT((F14+G14+H14)/E14)</f>
        <v>2</v>
      </c>
      <c r="O14" s="52">
        <f>PRODUCT(I14/E14)</f>
        <v>4.8163265306122449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72</v>
      </c>
      <c r="F15" s="46">
        <f t="shared" ref="F15:I15" si="0">SUM(F12:F14)</f>
        <v>2</v>
      </c>
      <c r="G15" s="46">
        <f t="shared" si="0"/>
        <v>23</v>
      </c>
      <c r="H15" s="46">
        <f t="shared" si="0"/>
        <v>82</v>
      </c>
      <c r="I15" s="46">
        <f t="shared" si="0"/>
        <v>291</v>
      </c>
      <c r="J15" s="66">
        <f>PRODUCT(I15/K15)</f>
        <v>0.6409691629955947</v>
      </c>
      <c r="K15" s="16">
        <f>SUM(K12:K14)</f>
        <v>454</v>
      </c>
      <c r="L15" s="52">
        <f>PRODUCT((F15+G15)/E15)</f>
        <v>0.34722222222222221</v>
      </c>
      <c r="M15" s="52">
        <f>PRODUCT(H15/E15)</f>
        <v>1.1388888888888888</v>
      </c>
      <c r="N15" s="52">
        <f>PRODUCT((F15+G15+H15)/E15)</f>
        <v>1.4861111111111112</v>
      </c>
      <c r="O15" s="52">
        <f>PRODUCT(I15/E15)</f>
        <v>4.041666666666667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T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2023-09-04T19:28:09Z</dcterms:modified>
</cp:coreProperties>
</file>